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1"/>
  </bookViews>
  <sheets>
    <sheet name="Sheet2" sheetId="1" r:id="rId1"/>
    <sheet name="Sheet1" sheetId="2" r:id="rId2"/>
  </sheets>
  <definedNames>
    <definedName name="_xlnm.Print_Area" localSheetId="1">'Sheet1'!$A$1:$K$41</definedName>
    <definedName name="_xlnm.Print_Area" localSheetId="0">'Sheet2'!$A$1:$D$27</definedName>
  </definedNames>
  <calcPr fullCalcOnLoad="1"/>
</workbook>
</file>

<file path=xl/sharedStrings.xml><?xml version="1.0" encoding="utf-8"?>
<sst xmlns="http://schemas.openxmlformats.org/spreadsheetml/2006/main" count="112" uniqueCount="77">
  <si>
    <t>Vol</t>
  </si>
  <si>
    <t>satuan</t>
  </si>
  <si>
    <t>tarif</t>
  </si>
  <si>
    <t>total</t>
  </si>
  <si>
    <t>HONORARIUM</t>
  </si>
  <si>
    <t>Ketua</t>
  </si>
  <si>
    <t>orang</t>
  </si>
  <si>
    <t>judul</t>
  </si>
  <si>
    <t>bulan</t>
  </si>
  <si>
    <t>anggota</t>
  </si>
  <si>
    <t>hari</t>
  </si>
  <si>
    <t>Surveyor</t>
  </si>
  <si>
    <t>administrasi</t>
  </si>
  <si>
    <t>KEGIATAN FGD</t>
  </si>
  <si>
    <t>Snack</t>
  </si>
  <si>
    <t>kegiatan</t>
  </si>
  <si>
    <t>Makan</t>
  </si>
  <si>
    <t>uang transport peserta</t>
  </si>
  <si>
    <t>uang transport peneliti</t>
  </si>
  <si>
    <t>narasumber</t>
  </si>
  <si>
    <t>Bahan FGD</t>
  </si>
  <si>
    <t>paket</t>
  </si>
  <si>
    <t>ATK</t>
  </si>
  <si>
    <t>Komunikasi</t>
  </si>
  <si>
    <t>Pulsa</t>
  </si>
  <si>
    <t>Sewa alat</t>
  </si>
  <si>
    <t>kamera</t>
  </si>
  <si>
    <t>Orang</t>
  </si>
  <si>
    <t>Hari</t>
  </si>
  <si>
    <t>lokasi</t>
  </si>
  <si>
    <t>fc kuesioner</t>
  </si>
  <si>
    <t>bendel</t>
  </si>
  <si>
    <t>proposal</t>
  </si>
  <si>
    <t>eks</t>
  </si>
  <si>
    <t>lb</t>
  </si>
  <si>
    <t>cetak spanduk</t>
  </si>
  <si>
    <t>Total Pengeluaran</t>
  </si>
  <si>
    <t>Hibah Penelitian Bersaing Sekolah Pascasarjana UGM Tahun 2017</t>
  </si>
  <si>
    <t xml:space="preserve">Biaya Perjadin  </t>
  </si>
  <si>
    <t>Honorarium 30%</t>
  </si>
  <si>
    <t>Bahan Penelitian</t>
  </si>
  <si>
    <t>Sewa Alat/Laboratorium</t>
  </si>
  <si>
    <t>Alat Tulis Kantor</t>
  </si>
  <si>
    <t>Biaya Perjalanan</t>
  </si>
  <si>
    <t>Biaya Komunikasi</t>
  </si>
  <si>
    <t xml:space="preserve">Yogyakarta, </t>
  </si>
  <si>
    <t>Mengetahui/menyetujui</t>
  </si>
  <si>
    <t>Pelaksana Adm Keuangan Penelitian</t>
  </si>
  <si>
    <t>Ketua Peneliti</t>
  </si>
  <si>
    <t>Prof Ir --------------------------------</t>
  </si>
  <si>
    <t>NIP. -----------------------------------</t>
  </si>
  <si>
    <t>……………………………………………</t>
  </si>
  <si>
    <t>NIP/ NPU / NIM …………………..</t>
  </si>
  <si>
    <t xml:space="preserve">Biaya Cetak / Foto copy </t>
  </si>
  <si>
    <t>No</t>
  </si>
  <si>
    <t>Uraian</t>
  </si>
  <si>
    <t>Jumlah</t>
  </si>
  <si>
    <t xml:space="preserve">Total Pengeluaran </t>
  </si>
  <si>
    <t>laporan Monitoring I</t>
  </si>
  <si>
    <t>laporan Monitoring II</t>
  </si>
  <si>
    <t>laporan Akhir</t>
  </si>
  <si>
    <t>Laboratorium</t>
  </si>
  <si>
    <t>Cetak poster/leaflet</t>
  </si>
  <si>
    <t>Fotocopy/cetak</t>
  </si>
  <si>
    <t>Tinta Printer toner</t>
  </si>
  <si>
    <t>Kertas</t>
  </si>
  <si>
    <t>bh</t>
  </si>
  <si>
    <t>rim</t>
  </si>
  <si>
    <t>DVD RW</t>
  </si>
  <si>
    <t>keping</t>
  </si>
  <si>
    <t>bolpoint</t>
  </si>
  <si>
    <t>pensil</t>
  </si>
  <si>
    <t>stofmap</t>
  </si>
  <si>
    <t>Sarana Penunjang (exp: Buku Buku Referensi)</t>
  </si>
  <si>
    <t xml:space="preserve">Biaya Perjalanan </t>
  </si>
  <si>
    <t>jam</t>
  </si>
  <si>
    <t>Contoh Rencana Anggaran Biaya Penelitian dengan tema  "……… 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</si>
</sst>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6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41" fontId="0" fillId="0" borderId="12" xfId="43" applyFont="1" applyFill="1" applyBorder="1" applyAlignment="1">
      <alignment vertical="center"/>
    </xf>
    <xf numFmtId="41" fontId="36" fillId="0" borderId="13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6" fillId="0" borderId="13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1" fontId="22" fillId="0" borderId="12" xfId="43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41" fontId="0" fillId="0" borderId="16" xfId="43" applyFont="1" applyFill="1" applyBorder="1" applyAlignment="1">
      <alignment vertical="center"/>
    </xf>
    <xf numFmtId="41" fontId="22" fillId="0" borderId="16" xfId="43" applyFont="1" applyFill="1" applyBorder="1" applyAlignment="1">
      <alignment vertical="center"/>
    </xf>
    <xf numFmtId="0" fontId="36" fillId="0" borderId="17" xfId="0" applyFont="1" applyFill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43" fontId="36" fillId="0" borderId="10" xfId="42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3" fontId="0" fillId="0" borderId="10" xfId="42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43" fontId="5" fillId="0" borderId="10" xfId="42" applyFon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6" fillId="0" borderId="0" xfId="0" applyFont="1" applyFill="1" applyAlignment="1">
      <alignment/>
    </xf>
    <xf numFmtId="0" fontId="0" fillId="0" borderId="18" xfId="0" applyFill="1" applyBorder="1" applyAlignment="1">
      <alignment horizontal="center" vertical="center"/>
    </xf>
    <xf numFmtId="0" fontId="36" fillId="0" borderId="18" xfId="0" applyFont="1" applyFill="1" applyBorder="1" applyAlignment="1">
      <alignment vertical="center"/>
    </xf>
    <xf numFmtId="0" fontId="3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41" fontId="36" fillId="0" borderId="10" xfId="43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41" fontId="0" fillId="0" borderId="21" xfId="43" applyFont="1" applyFill="1" applyBorder="1" applyAlignment="1">
      <alignment vertical="center"/>
    </xf>
    <xf numFmtId="41" fontId="36" fillId="0" borderId="20" xfId="0" applyNumberFormat="1" applyFont="1" applyFill="1" applyBorder="1" applyAlignment="1">
      <alignment vertical="center"/>
    </xf>
    <xf numFmtId="41" fontId="22" fillId="0" borderId="21" xfId="43" applyFont="1" applyFill="1" applyBorder="1" applyAlignment="1">
      <alignment vertical="center"/>
    </xf>
    <xf numFmtId="41" fontId="4" fillId="0" borderId="12" xfId="43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41" fontId="4" fillId="0" borderId="12" xfId="43" applyFont="1" applyFill="1" applyBorder="1" applyAlignment="1">
      <alignment horizontal="center" vertical="center"/>
    </xf>
    <xf numFmtId="41" fontId="0" fillId="0" borderId="19" xfId="43" applyFont="1" applyFill="1" applyBorder="1" applyAlignment="1">
      <alignment vertical="center"/>
    </xf>
    <xf numFmtId="41" fontId="22" fillId="0" borderId="19" xfId="43" applyFont="1" applyFill="1" applyBorder="1" applyAlignment="1">
      <alignment vertical="center"/>
    </xf>
    <xf numFmtId="0" fontId="36" fillId="0" borderId="20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41" fontId="0" fillId="0" borderId="15" xfId="43" applyFont="1" applyFill="1" applyBorder="1" applyAlignment="1">
      <alignment vertical="center"/>
    </xf>
    <xf numFmtId="41" fontId="22" fillId="0" borderId="15" xfId="43" applyFont="1" applyFill="1" applyBorder="1" applyAlignment="1">
      <alignment vertical="center"/>
    </xf>
    <xf numFmtId="41" fontId="36" fillId="0" borderId="15" xfId="43" applyFont="1" applyFill="1" applyBorder="1" applyAlignment="1">
      <alignment vertical="center"/>
    </xf>
    <xf numFmtId="41" fontId="36" fillId="0" borderId="17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40.57421875" style="0" customWidth="1"/>
    <col min="3" max="3" width="30.7109375" style="0" customWidth="1"/>
  </cols>
  <sheetData>
    <row r="1" spans="2:10" s="33" customFormat="1" ht="24.75" customHeight="1">
      <c r="B1" s="64" t="s">
        <v>76</v>
      </c>
      <c r="C1" s="64"/>
      <c r="D1" s="64"/>
      <c r="E1" s="34"/>
      <c r="F1" s="34"/>
      <c r="G1" s="34"/>
      <c r="H1" s="34"/>
      <c r="I1" s="34"/>
      <c r="J1" s="34"/>
    </row>
    <row r="2" spans="2:10" s="33" customFormat="1" ht="24.75" customHeight="1">
      <c r="B2" s="64" t="s">
        <v>37</v>
      </c>
      <c r="C2" s="64"/>
      <c r="D2" s="64"/>
      <c r="E2" s="34"/>
      <c r="F2" s="34"/>
      <c r="G2" s="34"/>
      <c r="H2" s="34"/>
      <c r="I2" s="34"/>
      <c r="J2" s="34"/>
    </row>
    <row r="3" ht="15">
      <c r="B3" s="25"/>
    </row>
    <row r="4" ht="15">
      <c r="B4" s="25"/>
    </row>
    <row r="5" spans="1:3" s="4" customFormat="1" ht="24.75" customHeight="1">
      <c r="A5" s="24" t="s">
        <v>54</v>
      </c>
      <c r="B5" s="24" t="s">
        <v>55</v>
      </c>
      <c r="C5" s="26" t="s">
        <v>56</v>
      </c>
    </row>
    <row r="6" spans="1:3" s="4" customFormat="1" ht="24.75" customHeight="1">
      <c r="A6" s="2">
        <v>1</v>
      </c>
      <c r="B6" s="27" t="s">
        <v>39</v>
      </c>
      <c r="C6" s="28">
        <f>+Sheet1!K5</f>
        <v>9015811</v>
      </c>
    </row>
    <row r="7" spans="1:3" s="4" customFormat="1" ht="24.75" customHeight="1">
      <c r="A7" s="2">
        <v>2</v>
      </c>
      <c r="B7" s="29" t="s">
        <v>40</v>
      </c>
      <c r="C7" s="28">
        <f>Sheet1!K10</f>
        <v>5226470</v>
      </c>
    </row>
    <row r="8" spans="1:3" s="4" customFormat="1" ht="24.75" customHeight="1">
      <c r="A8" s="2">
        <v>3</v>
      </c>
      <c r="B8" s="30" t="s">
        <v>73</v>
      </c>
      <c r="C8" s="28"/>
    </row>
    <row r="9" spans="1:3" s="4" customFormat="1" ht="24.75" customHeight="1">
      <c r="A9" s="2">
        <v>4</v>
      </c>
      <c r="B9" s="29" t="s">
        <v>42</v>
      </c>
      <c r="C9" s="28">
        <f>Sheet1!K17</f>
        <v>1197000</v>
      </c>
    </row>
    <row r="10" spans="1:3" s="4" customFormat="1" ht="24.75" customHeight="1">
      <c r="A10" s="2">
        <v>5</v>
      </c>
      <c r="B10" s="29" t="s">
        <v>44</v>
      </c>
      <c r="C10" s="28">
        <f>Sheet1!K24</f>
        <v>750000</v>
      </c>
    </row>
    <row r="11" spans="1:3" s="4" customFormat="1" ht="24.75" customHeight="1">
      <c r="A11" s="2">
        <v>6</v>
      </c>
      <c r="B11" s="29" t="s">
        <v>41</v>
      </c>
      <c r="C11" s="28">
        <f>Sheet1!K26</f>
        <v>2500000</v>
      </c>
    </row>
    <row r="12" spans="1:3" s="4" customFormat="1" ht="24.75" customHeight="1">
      <c r="A12" s="2">
        <v>7</v>
      </c>
      <c r="B12" s="29" t="s">
        <v>43</v>
      </c>
      <c r="C12" s="28">
        <f>Sheet1!K29</f>
        <v>9300000</v>
      </c>
    </row>
    <row r="13" spans="1:3" s="4" customFormat="1" ht="24.75" customHeight="1">
      <c r="A13" s="2">
        <v>8</v>
      </c>
      <c r="B13" s="30" t="s">
        <v>53</v>
      </c>
      <c r="C13" s="28">
        <f>Sheet1!K32</f>
        <v>2260000</v>
      </c>
    </row>
    <row r="14" spans="1:3" s="4" customFormat="1" ht="24.75" customHeight="1">
      <c r="A14" s="3"/>
      <c r="B14" s="31" t="s">
        <v>57</v>
      </c>
      <c r="C14" s="32">
        <f>SUM(C6:C13)</f>
        <v>30249281</v>
      </c>
    </row>
    <row r="18" ht="15">
      <c r="D18" s="1"/>
    </row>
    <row r="19" spans="3:4" ht="15">
      <c r="C19" t="s">
        <v>45</v>
      </c>
      <c r="D19" s="1"/>
    </row>
    <row r="20" spans="1:4" ht="15">
      <c r="A20" t="s">
        <v>46</v>
      </c>
      <c r="C20" t="s">
        <v>47</v>
      </c>
      <c r="D20" s="1"/>
    </row>
    <row r="21" spans="1:4" ht="15">
      <c r="A21" t="s">
        <v>48</v>
      </c>
      <c r="D21" s="1"/>
    </row>
    <row r="22" ht="15">
      <c r="D22" s="25"/>
    </row>
    <row r="24" spans="1:3" ht="15">
      <c r="A24" t="s">
        <v>49</v>
      </c>
      <c r="C24" t="s">
        <v>51</v>
      </c>
    </row>
    <row r="25" spans="1:3" ht="15">
      <c r="A25" t="s">
        <v>50</v>
      </c>
      <c r="C25" t="s">
        <v>52</v>
      </c>
    </row>
  </sheetData>
  <sheetProtection/>
  <mergeCells count="2">
    <mergeCell ref="B1:D1"/>
    <mergeCell ref="B2:D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25">
      <selection activeCell="M36" sqref="M36"/>
    </sheetView>
  </sheetViews>
  <sheetFormatPr defaultColWidth="9.140625" defaultRowHeight="15"/>
  <cols>
    <col min="1" max="1" width="6.8515625" style="40" customWidth="1"/>
    <col min="2" max="2" width="20.00390625" style="40" customWidth="1"/>
    <col min="3" max="3" width="4.140625" style="41" customWidth="1"/>
    <col min="4" max="4" width="9.140625" style="40" customWidth="1"/>
    <col min="5" max="5" width="6.7109375" style="40" customWidth="1"/>
    <col min="6" max="6" width="8.7109375" style="40" customWidth="1"/>
    <col min="7" max="7" width="5.140625" style="40" customWidth="1"/>
    <col min="8" max="8" width="6.7109375" style="40" customWidth="1"/>
    <col min="9" max="9" width="10.421875" style="40" customWidth="1"/>
    <col min="10" max="11" width="11.57421875" style="40" bestFit="1" customWidth="1"/>
    <col min="12" max="16384" width="9.140625" style="40" customWidth="1"/>
  </cols>
  <sheetData>
    <row r="1" spans="1:11" ht="15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">
      <c r="A2" s="65" t="s">
        <v>37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5">
      <c r="A3" s="35"/>
    </row>
    <row r="4" spans="1:11" s="46" customFormat="1" ht="16.5" customHeight="1">
      <c r="A4" s="36"/>
      <c r="B4" s="42"/>
      <c r="C4" s="43" t="s">
        <v>0</v>
      </c>
      <c r="D4" s="43" t="s">
        <v>1</v>
      </c>
      <c r="E4" s="43" t="s">
        <v>0</v>
      </c>
      <c r="F4" s="44" t="s">
        <v>1</v>
      </c>
      <c r="G4" s="43" t="s">
        <v>0</v>
      </c>
      <c r="H4" s="44" t="s">
        <v>1</v>
      </c>
      <c r="I4" s="44" t="s">
        <v>2</v>
      </c>
      <c r="J4" s="44" t="s">
        <v>3</v>
      </c>
      <c r="K4" s="45"/>
    </row>
    <row r="5" spans="1:11" s="46" customFormat="1" ht="16.5" customHeight="1">
      <c r="A5" s="37" t="s">
        <v>4</v>
      </c>
      <c r="B5" s="47"/>
      <c r="C5" s="48"/>
      <c r="D5" s="49"/>
      <c r="E5" s="49"/>
      <c r="F5" s="50"/>
      <c r="G5" s="50"/>
      <c r="H5" s="50"/>
      <c r="I5" s="50"/>
      <c r="J5" s="50"/>
      <c r="K5" s="10">
        <f>SUM(J6:J9)</f>
        <v>9015811</v>
      </c>
    </row>
    <row r="6" spans="1:11" s="46" customFormat="1" ht="16.5" customHeight="1">
      <c r="A6" s="11">
        <v>1</v>
      </c>
      <c r="B6" s="6" t="s">
        <v>5</v>
      </c>
      <c r="C6" s="7">
        <v>1</v>
      </c>
      <c r="D6" s="8" t="s">
        <v>6</v>
      </c>
      <c r="E6" s="8">
        <v>1</v>
      </c>
      <c r="F6" s="9" t="s">
        <v>7</v>
      </c>
      <c r="G6" s="9">
        <v>3</v>
      </c>
      <c r="H6" s="9" t="s">
        <v>8</v>
      </c>
      <c r="I6" s="9">
        <v>1000000</v>
      </c>
      <c r="J6" s="9">
        <f>+C6*E6*G6*I6</f>
        <v>3000000</v>
      </c>
      <c r="K6" s="12"/>
    </row>
    <row r="7" spans="1:11" s="46" customFormat="1" ht="16.5" customHeight="1">
      <c r="A7" s="11">
        <v>2</v>
      </c>
      <c r="B7" s="6" t="s">
        <v>9</v>
      </c>
      <c r="C7" s="7">
        <v>1</v>
      </c>
      <c r="D7" s="8" t="s">
        <v>6</v>
      </c>
      <c r="E7" s="8">
        <v>1</v>
      </c>
      <c r="F7" s="9" t="s">
        <v>7</v>
      </c>
      <c r="G7" s="9">
        <v>3</v>
      </c>
      <c r="H7" s="9" t="s">
        <v>8</v>
      </c>
      <c r="I7" s="9">
        <v>789473</v>
      </c>
      <c r="J7" s="9">
        <f>+C7*E7*G7*I7</f>
        <v>2368419</v>
      </c>
      <c r="K7" s="12"/>
    </row>
    <row r="8" spans="1:11" s="46" customFormat="1" ht="16.5" customHeight="1">
      <c r="A8" s="11">
        <v>5</v>
      </c>
      <c r="B8" s="6" t="s">
        <v>11</v>
      </c>
      <c r="C8" s="7">
        <v>2</v>
      </c>
      <c r="D8" s="8" t="s">
        <v>6</v>
      </c>
      <c r="E8" s="8">
        <v>4</v>
      </c>
      <c r="F8" s="9" t="s">
        <v>75</v>
      </c>
      <c r="G8" s="53">
        <v>7</v>
      </c>
      <c r="H8" s="9" t="s">
        <v>10</v>
      </c>
      <c r="I8" s="9">
        <v>52632</v>
      </c>
      <c r="J8" s="9">
        <f>+C8*E8*G8*I8</f>
        <v>2947392</v>
      </c>
      <c r="K8" s="12"/>
    </row>
    <row r="9" spans="1:11" s="46" customFormat="1" ht="16.5" customHeight="1">
      <c r="A9" s="16">
        <v>6</v>
      </c>
      <c r="B9" s="17" t="s">
        <v>12</v>
      </c>
      <c r="C9" s="18">
        <v>1</v>
      </c>
      <c r="D9" s="20" t="s">
        <v>6</v>
      </c>
      <c r="E9" s="20">
        <v>2</v>
      </c>
      <c r="F9" s="21" t="s">
        <v>8</v>
      </c>
      <c r="G9" s="22">
        <v>1</v>
      </c>
      <c r="H9" s="21"/>
      <c r="I9" s="21">
        <v>350000</v>
      </c>
      <c r="J9" s="21">
        <f>+C9*E9*G9*I9</f>
        <v>700000</v>
      </c>
      <c r="K9" s="23"/>
    </row>
    <row r="10" spans="1:11" s="46" customFormat="1" ht="16.5" customHeight="1">
      <c r="A10" s="5" t="s">
        <v>13</v>
      </c>
      <c r="B10" s="6"/>
      <c r="C10" s="7"/>
      <c r="D10" s="8"/>
      <c r="E10" s="8"/>
      <c r="F10" s="9"/>
      <c r="G10" s="9"/>
      <c r="H10" s="9"/>
      <c r="I10" s="9"/>
      <c r="J10" s="9"/>
      <c r="K10" s="10">
        <f>SUM(J11:J16)</f>
        <v>5226470</v>
      </c>
    </row>
    <row r="11" spans="1:11" s="46" customFormat="1" ht="16.5" customHeight="1">
      <c r="A11" s="11"/>
      <c r="B11" s="13" t="s">
        <v>14</v>
      </c>
      <c r="C11" s="7">
        <v>50</v>
      </c>
      <c r="D11" s="14" t="s">
        <v>6</v>
      </c>
      <c r="E11" s="8">
        <v>1</v>
      </c>
      <c r="F11" s="9" t="s">
        <v>15</v>
      </c>
      <c r="G11" s="15">
        <v>1</v>
      </c>
      <c r="H11" s="9"/>
      <c r="I11" s="9">
        <v>12000</v>
      </c>
      <c r="J11" s="9">
        <f aca="true" t="shared" si="0" ref="J11:J16">+C11*E11*G11*I11</f>
        <v>600000</v>
      </c>
      <c r="K11" s="12"/>
    </row>
    <row r="12" spans="1:11" s="46" customFormat="1" ht="16.5" customHeight="1">
      <c r="A12" s="11"/>
      <c r="B12" s="13" t="s">
        <v>16</v>
      </c>
      <c r="C12" s="7">
        <v>50</v>
      </c>
      <c r="D12" s="14" t="s">
        <v>6</v>
      </c>
      <c r="E12" s="8">
        <v>1</v>
      </c>
      <c r="F12" s="9" t="s">
        <v>15</v>
      </c>
      <c r="G12" s="15">
        <v>1</v>
      </c>
      <c r="H12" s="9"/>
      <c r="I12" s="9">
        <v>25000</v>
      </c>
      <c r="J12" s="9">
        <f t="shared" si="0"/>
        <v>1250000</v>
      </c>
      <c r="K12" s="12"/>
    </row>
    <row r="13" spans="1:11" s="46" customFormat="1" ht="16.5" customHeight="1">
      <c r="A13" s="11"/>
      <c r="B13" s="6" t="s">
        <v>17</v>
      </c>
      <c r="C13" s="7">
        <v>50</v>
      </c>
      <c r="D13" s="14" t="s">
        <v>6</v>
      </c>
      <c r="E13" s="8">
        <v>1</v>
      </c>
      <c r="F13" s="9" t="s">
        <v>15</v>
      </c>
      <c r="G13" s="15">
        <v>1</v>
      </c>
      <c r="H13" s="9"/>
      <c r="I13" s="9">
        <v>25000</v>
      </c>
      <c r="J13" s="9">
        <f t="shared" si="0"/>
        <v>1250000</v>
      </c>
      <c r="K13" s="12"/>
    </row>
    <row r="14" spans="1:11" s="46" customFormat="1" ht="16.5" customHeight="1">
      <c r="A14" s="11"/>
      <c r="B14" s="6" t="s">
        <v>18</v>
      </c>
      <c r="C14" s="7">
        <v>3</v>
      </c>
      <c r="D14" s="14" t="s">
        <v>6</v>
      </c>
      <c r="E14" s="8">
        <v>1</v>
      </c>
      <c r="F14" s="9" t="s">
        <v>15</v>
      </c>
      <c r="G14" s="15">
        <v>1</v>
      </c>
      <c r="H14" s="9"/>
      <c r="I14" s="9">
        <v>150000</v>
      </c>
      <c r="J14" s="9">
        <f t="shared" si="0"/>
        <v>450000</v>
      </c>
      <c r="K14" s="12"/>
    </row>
    <row r="15" spans="1:11" s="46" customFormat="1" ht="16.5" customHeight="1">
      <c r="A15" s="11"/>
      <c r="B15" s="6" t="s">
        <v>19</v>
      </c>
      <c r="C15" s="7">
        <v>2</v>
      </c>
      <c r="D15" s="14" t="s">
        <v>6</v>
      </c>
      <c r="E15" s="8">
        <v>1</v>
      </c>
      <c r="F15" s="9" t="s">
        <v>15</v>
      </c>
      <c r="G15" s="15">
        <v>1</v>
      </c>
      <c r="H15" s="9"/>
      <c r="I15" s="9">
        <v>588235</v>
      </c>
      <c r="J15" s="9">
        <f t="shared" si="0"/>
        <v>1176470</v>
      </c>
      <c r="K15" s="12"/>
    </row>
    <row r="16" spans="1:11" s="46" customFormat="1" ht="16.5" customHeight="1">
      <c r="A16" s="16"/>
      <c r="B16" s="17" t="s">
        <v>20</v>
      </c>
      <c r="C16" s="18">
        <v>1</v>
      </c>
      <c r="D16" s="19" t="s">
        <v>21</v>
      </c>
      <c r="E16" s="20">
        <v>1</v>
      </c>
      <c r="F16" s="21" t="s">
        <v>15</v>
      </c>
      <c r="G16" s="22">
        <v>1</v>
      </c>
      <c r="H16" s="21"/>
      <c r="I16" s="21">
        <v>500000</v>
      </c>
      <c r="J16" s="21">
        <f t="shared" si="0"/>
        <v>500000</v>
      </c>
      <c r="K16" s="23"/>
    </row>
    <row r="17" spans="1:11" s="46" customFormat="1" ht="16.5" customHeight="1">
      <c r="A17" s="5" t="s">
        <v>22</v>
      </c>
      <c r="B17" s="6"/>
      <c r="C17" s="7"/>
      <c r="D17" s="8"/>
      <c r="E17" s="8"/>
      <c r="F17" s="9"/>
      <c r="G17" s="9"/>
      <c r="H17" s="9"/>
      <c r="I17" s="9"/>
      <c r="J17" s="9"/>
      <c r="K17" s="10">
        <f>SUM(J18:J23)</f>
        <v>1197000</v>
      </c>
    </row>
    <row r="18" spans="1:11" s="46" customFormat="1" ht="16.5" customHeight="1">
      <c r="A18" s="11"/>
      <c r="B18" s="6" t="s">
        <v>64</v>
      </c>
      <c r="C18" s="7"/>
      <c r="D18" s="8"/>
      <c r="E18" s="8">
        <v>1</v>
      </c>
      <c r="F18" s="9" t="s">
        <v>66</v>
      </c>
      <c r="G18" s="9"/>
      <c r="H18" s="9"/>
      <c r="I18" s="9">
        <v>1000000</v>
      </c>
      <c r="J18" s="9">
        <f aca="true" t="shared" si="1" ref="J18:J23">E18*I18</f>
        <v>1000000</v>
      </c>
      <c r="K18" s="12"/>
    </row>
    <row r="19" spans="1:11" s="46" customFormat="1" ht="16.5" customHeight="1">
      <c r="A19" s="11"/>
      <c r="B19" s="6" t="s">
        <v>65</v>
      </c>
      <c r="C19" s="7"/>
      <c r="D19" s="8"/>
      <c r="E19" s="8">
        <v>3</v>
      </c>
      <c r="F19" s="9" t="s">
        <v>67</v>
      </c>
      <c r="G19" s="9"/>
      <c r="H19" s="9"/>
      <c r="I19" s="9">
        <v>35000</v>
      </c>
      <c r="J19" s="9">
        <f t="shared" si="1"/>
        <v>105000</v>
      </c>
      <c r="K19" s="12"/>
    </row>
    <row r="20" spans="1:11" s="46" customFormat="1" ht="16.5" customHeight="1">
      <c r="A20" s="11"/>
      <c r="B20" s="6" t="s">
        <v>68</v>
      </c>
      <c r="C20" s="7"/>
      <c r="D20" s="8"/>
      <c r="E20" s="8">
        <v>5</v>
      </c>
      <c r="F20" s="9" t="s">
        <v>69</v>
      </c>
      <c r="G20" s="9"/>
      <c r="H20" s="9"/>
      <c r="I20" s="9">
        <v>1500</v>
      </c>
      <c r="J20" s="9">
        <f t="shared" si="1"/>
        <v>7500</v>
      </c>
      <c r="K20" s="12"/>
    </row>
    <row r="21" spans="1:11" s="46" customFormat="1" ht="16.5" customHeight="1">
      <c r="A21" s="11"/>
      <c r="B21" s="6" t="s">
        <v>70</v>
      </c>
      <c r="C21" s="7"/>
      <c r="D21" s="8"/>
      <c r="E21" s="8">
        <v>12</v>
      </c>
      <c r="F21" s="9" t="s">
        <v>66</v>
      </c>
      <c r="G21" s="9"/>
      <c r="H21" s="9"/>
      <c r="I21" s="9">
        <v>3000</v>
      </c>
      <c r="J21" s="9">
        <f t="shared" si="1"/>
        <v>36000</v>
      </c>
      <c r="K21" s="12"/>
    </row>
    <row r="22" spans="1:11" s="46" customFormat="1" ht="16.5" customHeight="1">
      <c r="A22" s="11"/>
      <c r="B22" s="6" t="s">
        <v>71</v>
      </c>
      <c r="C22" s="7"/>
      <c r="D22" s="8"/>
      <c r="E22" s="8">
        <v>5</v>
      </c>
      <c r="F22" s="9" t="s">
        <v>66</v>
      </c>
      <c r="G22" s="9"/>
      <c r="H22" s="9"/>
      <c r="I22" s="9">
        <v>2500</v>
      </c>
      <c r="J22" s="9">
        <f t="shared" si="1"/>
        <v>12500</v>
      </c>
      <c r="K22" s="12"/>
    </row>
    <row r="23" spans="1:11" s="46" customFormat="1" ht="16.5" customHeight="1">
      <c r="A23" s="11"/>
      <c r="B23" s="6" t="s">
        <v>72</v>
      </c>
      <c r="C23" s="7"/>
      <c r="D23" s="8"/>
      <c r="E23" s="8">
        <v>12</v>
      </c>
      <c r="F23" s="9" t="s">
        <v>66</v>
      </c>
      <c r="G23" s="9"/>
      <c r="H23" s="9"/>
      <c r="I23" s="9">
        <v>3000</v>
      </c>
      <c r="J23" s="9">
        <f t="shared" si="1"/>
        <v>36000</v>
      </c>
      <c r="K23" s="12"/>
    </row>
    <row r="24" spans="1:11" s="46" customFormat="1" ht="16.5" customHeight="1">
      <c r="A24" s="37" t="s">
        <v>23</v>
      </c>
      <c r="B24" s="47"/>
      <c r="C24" s="48"/>
      <c r="D24" s="49"/>
      <c r="E24" s="49"/>
      <c r="F24" s="50"/>
      <c r="G24" s="50"/>
      <c r="H24" s="50"/>
      <c r="I24" s="50"/>
      <c r="J24" s="50"/>
      <c r="K24" s="51">
        <f>SUM(J25)</f>
        <v>750000</v>
      </c>
    </row>
    <row r="25" spans="1:11" s="46" customFormat="1" ht="16.5" customHeight="1">
      <c r="A25" s="11"/>
      <c r="B25" s="13" t="s">
        <v>24</v>
      </c>
      <c r="C25" s="7"/>
      <c r="D25" s="14"/>
      <c r="E25" s="8">
        <v>1</v>
      </c>
      <c r="F25" s="9" t="s">
        <v>21</v>
      </c>
      <c r="G25" s="15"/>
      <c r="H25" s="9"/>
      <c r="I25" s="9">
        <v>750000</v>
      </c>
      <c r="J25" s="9">
        <f>E25*I25</f>
        <v>750000</v>
      </c>
      <c r="K25" s="12"/>
    </row>
    <row r="26" spans="1:11" s="46" customFormat="1" ht="16.5" customHeight="1">
      <c r="A26" s="37" t="s">
        <v>25</v>
      </c>
      <c r="B26" s="47"/>
      <c r="C26" s="48"/>
      <c r="D26" s="49"/>
      <c r="E26" s="49"/>
      <c r="F26" s="50"/>
      <c r="G26" s="52"/>
      <c r="H26" s="50"/>
      <c r="I26" s="50"/>
      <c r="J26" s="50"/>
      <c r="K26" s="51">
        <f>SUM(J27:J28)</f>
        <v>2500000</v>
      </c>
    </row>
    <row r="27" spans="1:11" s="46" customFormat="1" ht="16.5" customHeight="1">
      <c r="A27" s="11"/>
      <c r="B27" s="13" t="s">
        <v>26</v>
      </c>
      <c r="C27" s="7"/>
      <c r="D27" s="14"/>
      <c r="E27" s="8">
        <v>5</v>
      </c>
      <c r="F27" s="9" t="s">
        <v>10</v>
      </c>
      <c r="G27" s="15"/>
      <c r="H27" s="9"/>
      <c r="I27" s="9">
        <v>100000</v>
      </c>
      <c r="J27" s="9">
        <f>E27*I27</f>
        <v>500000</v>
      </c>
      <c r="K27" s="12"/>
    </row>
    <row r="28" spans="1:11" s="46" customFormat="1" ht="16.5" customHeight="1">
      <c r="A28" s="11"/>
      <c r="B28" s="13" t="s">
        <v>61</v>
      </c>
      <c r="C28" s="7"/>
      <c r="D28" s="14"/>
      <c r="E28" s="8">
        <v>5</v>
      </c>
      <c r="F28" s="9" t="s">
        <v>10</v>
      </c>
      <c r="G28" s="15"/>
      <c r="H28" s="9"/>
      <c r="I28" s="9">
        <v>400000</v>
      </c>
      <c r="J28" s="9">
        <f>E28*I28</f>
        <v>2000000</v>
      </c>
      <c r="K28" s="12"/>
    </row>
    <row r="29" spans="1:11" s="46" customFormat="1" ht="16.5" customHeight="1">
      <c r="A29" s="38" t="s">
        <v>74</v>
      </c>
      <c r="B29" s="47"/>
      <c r="C29" s="48"/>
      <c r="D29" s="49"/>
      <c r="E29" s="49"/>
      <c r="F29" s="50"/>
      <c r="G29" s="52"/>
      <c r="H29" s="50"/>
      <c r="I29" s="50"/>
      <c r="J29" s="50"/>
      <c r="K29" s="51">
        <f>SUM(J30:J31)</f>
        <v>9300000</v>
      </c>
    </row>
    <row r="30" spans="1:11" s="46" customFormat="1" ht="16.5" customHeight="1">
      <c r="A30" s="11"/>
      <c r="B30" s="6" t="s">
        <v>11</v>
      </c>
      <c r="C30" s="7">
        <v>2</v>
      </c>
      <c r="D30" s="8" t="s">
        <v>27</v>
      </c>
      <c r="E30" s="8">
        <v>7</v>
      </c>
      <c r="F30" s="9" t="s">
        <v>28</v>
      </c>
      <c r="G30" s="53">
        <v>1</v>
      </c>
      <c r="H30" s="9" t="s">
        <v>29</v>
      </c>
      <c r="I30" s="9">
        <v>150000</v>
      </c>
      <c r="J30" s="9">
        <f>+C30*E30*G30*I30</f>
        <v>2100000</v>
      </c>
      <c r="K30" s="12"/>
    </row>
    <row r="31" spans="1:11" s="46" customFormat="1" ht="16.5" customHeight="1">
      <c r="A31" s="11"/>
      <c r="B31" s="54" t="s">
        <v>38</v>
      </c>
      <c r="C31" s="7">
        <v>2</v>
      </c>
      <c r="D31" s="8" t="s">
        <v>6</v>
      </c>
      <c r="E31" s="8">
        <v>6</v>
      </c>
      <c r="F31" s="9" t="s">
        <v>10</v>
      </c>
      <c r="G31" s="15">
        <v>1</v>
      </c>
      <c r="H31" s="9"/>
      <c r="I31" s="9">
        <v>600000</v>
      </c>
      <c r="J31" s="9">
        <f>+C31*E31*G31*I31</f>
        <v>7200000</v>
      </c>
      <c r="K31" s="12"/>
    </row>
    <row r="32" spans="1:11" s="46" customFormat="1" ht="16.5" customHeight="1">
      <c r="A32" s="37" t="s">
        <v>63</v>
      </c>
      <c r="B32" s="47"/>
      <c r="C32" s="48"/>
      <c r="D32" s="49"/>
      <c r="E32" s="49"/>
      <c r="F32" s="50"/>
      <c r="G32" s="52"/>
      <c r="H32" s="50"/>
      <c r="I32" s="50"/>
      <c r="J32" s="50"/>
      <c r="K32" s="51">
        <f>SUM(J33:J39)</f>
        <v>2260000</v>
      </c>
    </row>
    <row r="33" spans="1:11" s="46" customFormat="1" ht="16.5" customHeight="1">
      <c r="A33" s="11"/>
      <c r="B33" s="6" t="s">
        <v>30</v>
      </c>
      <c r="C33" s="55">
        <v>2</v>
      </c>
      <c r="D33" s="8"/>
      <c r="E33" s="8">
        <v>100</v>
      </c>
      <c r="F33" s="9" t="s">
        <v>31</v>
      </c>
      <c r="G33" s="15">
        <v>1</v>
      </c>
      <c r="H33" s="9"/>
      <c r="I33" s="9">
        <v>3000</v>
      </c>
      <c r="J33" s="9">
        <f>+C33*E33*G33*I33</f>
        <v>600000</v>
      </c>
      <c r="K33" s="12"/>
    </row>
    <row r="34" spans="1:11" s="46" customFormat="1" ht="16.5" customHeight="1">
      <c r="A34" s="11"/>
      <c r="B34" s="13" t="s">
        <v>32</v>
      </c>
      <c r="C34" s="7"/>
      <c r="D34" s="14"/>
      <c r="E34" s="8">
        <v>3</v>
      </c>
      <c r="F34" s="9" t="s">
        <v>33</v>
      </c>
      <c r="G34" s="15"/>
      <c r="H34" s="9"/>
      <c r="I34" s="9">
        <v>15000</v>
      </c>
      <c r="J34" s="9">
        <f>E34*I34</f>
        <v>45000</v>
      </c>
      <c r="K34" s="12"/>
    </row>
    <row r="35" spans="1:11" s="46" customFormat="1" ht="16.5" customHeight="1">
      <c r="A35" s="11"/>
      <c r="B35" s="13" t="s">
        <v>58</v>
      </c>
      <c r="C35" s="7"/>
      <c r="D35" s="14"/>
      <c r="E35" s="8">
        <v>3</v>
      </c>
      <c r="F35" s="9" t="s">
        <v>33</v>
      </c>
      <c r="G35" s="15"/>
      <c r="H35" s="9"/>
      <c r="I35" s="9">
        <v>20000</v>
      </c>
      <c r="J35" s="9">
        <f>E35*I35</f>
        <v>60000</v>
      </c>
      <c r="K35" s="12"/>
    </row>
    <row r="36" spans="1:11" s="46" customFormat="1" ht="16.5" customHeight="1">
      <c r="A36" s="11"/>
      <c r="B36" s="13" t="s">
        <v>59</v>
      </c>
      <c r="C36" s="7"/>
      <c r="D36" s="14"/>
      <c r="E36" s="8">
        <v>3</v>
      </c>
      <c r="F36" s="9" t="s">
        <v>33</v>
      </c>
      <c r="G36" s="15"/>
      <c r="H36" s="9"/>
      <c r="I36" s="9">
        <v>20000</v>
      </c>
      <c r="J36" s="9">
        <f>E36*I36</f>
        <v>60000</v>
      </c>
      <c r="K36" s="12"/>
    </row>
    <row r="37" spans="1:11" s="46" customFormat="1" ht="16.5" customHeight="1">
      <c r="A37" s="11"/>
      <c r="B37" s="13" t="s">
        <v>60</v>
      </c>
      <c r="C37" s="7"/>
      <c r="D37" s="14"/>
      <c r="E37" s="8">
        <v>3</v>
      </c>
      <c r="F37" s="9" t="s">
        <v>33</v>
      </c>
      <c r="G37" s="15"/>
      <c r="H37" s="9"/>
      <c r="I37" s="9">
        <v>15000</v>
      </c>
      <c r="J37" s="9">
        <f>E37*I37</f>
        <v>45000</v>
      </c>
      <c r="K37" s="12"/>
    </row>
    <row r="38" spans="1:11" s="46" customFormat="1" ht="16.5" customHeight="1">
      <c r="A38" s="11"/>
      <c r="B38" s="13" t="s">
        <v>62</v>
      </c>
      <c r="C38" s="7"/>
      <c r="D38" s="14"/>
      <c r="E38" s="8">
        <v>200</v>
      </c>
      <c r="F38" s="9" t="s">
        <v>34</v>
      </c>
      <c r="G38" s="15"/>
      <c r="H38" s="9"/>
      <c r="I38" s="9">
        <v>5000</v>
      </c>
      <c r="J38" s="9">
        <f>E38*I38</f>
        <v>1000000</v>
      </c>
      <c r="K38" s="12"/>
    </row>
    <row r="39" spans="1:11" s="46" customFormat="1" ht="16.5" customHeight="1">
      <c r="A39" s="11"/>
      <c r="B39" s="13" t="s">
        <v>35</v>
      </c>
      <c r="C39" s="7"/>
      <c r="D39" s="14"/>
      <c r="E39" s="8">
        <v>1</v>
      </c>
      <c r="F39" s="9" t="s">
        <v>21</v>
      </c>
      <c r="G39" s="15"/>
      <c r="H39" s="9"/>
      <c r="I39" s="9"/>
      <c r="J39" s="9">
        <v>450000</v>
      </c>
      <c r="K39" s="12"/>
    </row>
    <row r="40" spans="1:11" s="46" customFormat="1" ht="16.5" customHeight="1">
      <c r="A40" s="39"/>
      <c r="B40" s="47"/>
      <c r="C40" s="42"/>
      <c r="D40" s="47"/>
      <c r="E40" s="47"/>
      <c r="F40" s="56"/>
      <c r="G40" s="57"/>
      <c r="H40" s="56"/>
      <c r="I40" s="56"/>
      <c r="J40" s="56"/>
      <c r="K40" s="58"/>
    </row>
    <row r="41" spans="1:11" s="46" customFormat="1" ht="16.5" customHeight="1">
      <c r="A41" s="16"/>
      <c r="B41" s="17"/>
      <c r="C41" s="59"/>
      <c r="D41" s="17"/>
      <c r="E41" s="17"/>
      <c r="F41" s="60"/>
      <c r="G41" s="61"/>
      <c r="H41" s="60"/>
      <c r="I41" s="62" t="s">
        <v>36</v>
      </c>
      <c r="J41" s="60"/>
      <c r="K41" s="63">
        <f>SUM(K5:K39)</f>
        <v>30249281</v>
      </c>
    </row>
  </sheetData>
  <sheetProtection/>
  <mergeCells count="2">
    <mergeCell ref="A1:K1"/>
    <mergeCell ref="A2:K2"/>
  </mergeCells>
  <printOptions/>
  <pageMargins left="0.16" right="0.24" top="0.47" bottom="0.75" header="0.4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</dc:creator>
  <cp:keywords/>
  <dc:description/>
  <cp:lastModifiedBy>ana</cp:lastModifiedBy>
  <cp:lastPrinted>2017-04-05T00:30:17Z</cp:lastPrinted>
  <dcterms:created xsi:type="dcterms:W3CDTF">2017-04-03T07:21:19Z</dcterms:created>
  <dcterms:modified xsi:type="dcterms:W3CDTF">2017-04-05T09:52:25Z</dcterms:modified>
  <cp:category/>
  <cp:version/>
  <cp:contentType/>
  <cp:contentStatus/>
</cp:coreProperties>
</file>